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6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<sst xmlns="http://schemas.openxmlformats.org/spreadsheetml/2006/main" count="39" uniqueCount="32">
  <si>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Entropy Change Constant=</t>
  </si>
  <si>
    <t>J/K/m^3</t>
  </si>
  <si>
    <t>Watt</t>
  </si>
  <si>
    <t>Pumping rate=</t>
  </si>
  <si>
    <t>L/min</t>
  </si>
  <si>
    <t>Inlet Pressure=</t>
  </si>
  <si>
    <t>bars</t>
  </si>
  <si>
    <t>Final fill pressure=</t>
  </si>
  <si>
    <t>Inlet Temperature=</t>
  </si>
  <si>
    <t>Outlet Adiabatic temp=</t>
  </si>
  <si>
    <t>degrees C</t>
  </si>
  <si>
    <t>Compressor Entropy Efficiency=</t>
  </si>
  <si>
    <t>%</t>
  </si>
  <si>
    <t>horsepower</t>
  </si>
  <si>
    <t>Single Phase Electrical Requirements</t>
  </si>
  <si>
    <t>Motor Efficiency=</t>
  </si>
  <si>
    <t>Voltage=</t>
  </si>
  <si>
    <t>Volts</t>
  </si>
  <si>
    <t>Current=</t>
  </si>
  <si>
    <t>Amps</t>
  </si>
  <si>
    <t>3-phase electrical Motor Requirements</t>
  </si>
  <si>
    <t>Inter-phase voltage=</t>
  </si>
  <si>
    <t>phase current=</t>
  </si>
  <si>
    <t>Gamma=</t>
  </si>
  <si>
    <t>Constant for diatomic gas compression adiabatic temperature rise</t>
  </si>
  <si>
    <t>1 horse power=</t>
  </si>
  <si>
    <t>THERMODYNAMIC CONSTANTS</t>
  </si>
  <si>
    <t>Drive Motor Power=</t>
  </si>
  <si>
    <t>www.scubaengineer.com</t>
  </si>
  <si>
    <t>Air Compressor Power requirements Calculator v.00</t>
  </si>
  <si>
    <t>Change only the yellow coloured cells</t>
  </si>
  <si>
    <t xml:space="preserve">Author:- Steve Burton C.Eng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</si>
</sst>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u val="single"/>
      <sz val="16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2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2" fontId="3" fillId="2" borderId="0" xfId="0" applyNumberFormat="1" applyFont="1" applyFill="1" applyAlignment="1">
      <alignment/>
    </xf>
    <xf numFmtId="2" fontId="0" fillId="3" borderId="1" xfId="0" applyNumberFormat="1" applyFill="1" applyBorder="1" applyAlignment="1" applyProtection="1">
      <alignment/>
      <protection locked="0"/>
    </xf>
    <xf numFmtId="2" fontId="5" fillId="2" borderId="0" xfId="0" applyNumberFormat="1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19" applyAlignment="1">
      <alignment/>
    </xf>
    <xf numFmtId="0" fontId="8" fillId="0" borderId="0" xfId="19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19" applyFont="1" applyAlignment="1">
      <alignment/>
    </xf>
    <xf numFmtId="0" fontId="0" fillId="0" borderId="0" xfId="0" applyFont="1" applyAlignment="1">
      <alignment/>
    </xf>
    <xf numFmtId="0" fontId="2" fillId="0" borderId="0" xfId="19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36.8515625" style="0" customWidth="1"/>
    <col min="3" max="3" width="20.00390625" style="0" customWidth="1"/>
  </cols>
  <sheetData>
    <row r="1" spans="1:2" ht="23.25">
      <c r="A1" s="18"/>
      <c r="B1" s="19" t="s">
        <v>28</v>
      </c>
    </row>
    <row r="2" spans="1:2" s="23" customFormat="1" ht="12.75">
      <c r="A2" s="22"/>
      <c r="B2" s="24" t="s">
        <v>31</v>
      </c>
    </row>
    <row r="3" spans="1:2" ht="20.25">
      <c r="A3" s="20"/>
      <c r="B3" s="20" t="s">
        <v>29</v>
      </c>
    </row>
    <row r="4" spans="1:2" s="10" customFormat="1" ht="13.5" thickBot="1">
      <c r="A4" s="12"/>
      <c r="B4" s="21" t="s">
        <v>30</v>
      </c>
    </row>
    <row r="5" spans="1:3" ht="14.25" thickBot="1" thickTop="1">
      <c r="A5" s="3" t="s">
        <v>3</v>
      </c>
      <c r="B5" s="14">
        <v>320</v>
      </c>
      <c r="C5" t="s">
        <v>4</v>
      </c>
    </row>
    <row r="6" spans="1:3" ht="14.25" thickBot="1" thickTop="1">
      <c r="A6" s="3" t="s">
        <v>5</v>
      </c>
      <c r="B6" s="14">
        <v>1</v>
      </c>
      <c r="C6" t="s">
        <v>6</v>
      </c>
    </row>
    <row r="7" spans="1:4" ht="14.25" thickBot="1" thickTop="1">
      <c r="A7" s="3" t="s">
        <v>7</v>
      </c>
      <c r="B7" s="14">
        <v>207</v>
      </c>
      <c r="C7" t="s">
        <v>6</v>
      </c>
      <c r="D7" s="3"/>
    </row>
    <row r="8" spans="1:5" ht="14.25" thickBot="1" thickTop="1">
      <c r="A8" s="1" t="s">
        <v>8</v>
      </c>
      <c r="B8" s="14">
        <v>20</v>
      </c>
      <c r="C8" s="1" t="s">
        <v>9</v>
      </c>
      <c r="D8" s="16">
        <f>((B8+273)*((B7/B6)^((B21-1)/B21)))-273</f>
        <v>1071.5390908854388</v>
      </c>
      <c r="E8" t="s">
        <v>10</v>
      </c>
    </row>
    <row r="9" spans="1:3" ht="14.25" thickBot="1" thickTop="1">
      <c r="A9" s="3" t="s">
        <v>11</v>
      </c>
      <c r="B9" s="14">
        <v>71</v>
      </c>
      <c r="C9" t="s">
        <v>12</v>
      </c>
    </row>
    <row r="10" spans="1:3" ht="13.5" thickTop="1">
      <c r="A10" s="17" t="s">
        <v>27</v>
      </c>
      <c r="B10" s="13">
        <f>((B5/(1000*60))*B22*D8)/(B9/100)</f>
        <v>6407.099465500914</v>
      </c>
      <c r="C10" s="11" t="s">
        <v>2</v>
      </c>
    </row>
    <row r="11" spans="1:3" ht="12.75">
      <c r="A11" s="17"/>
      <c r="B11" s="13">
        <f>B10/B23</f>
        <v>8.59206190865608</v>
      </c>
      <c r="C11" s="11" t="s">
        <v>13</v>
      </c>
    </row>
    <row r="12" spans="1:2" ht="13.5" thickBot="1">
      <c r="A12" s="4" t="s">
        <v>14</v>
      </c>
      <c r="B12" s="5"/>
    </row>
    <row r="13" spans="1:3" ht="14.25" thickBot="1" thickTop="1">
      <c r="A13" s="6" t="s">
        <v>15</v>
      </c>
      <c r="B13" s="14">
        <v>75</v>
      </c>
      <c r="C13" t="s">
        <v>12</v>
      </c>
    </row>
    <row r="14" spans="1:3" ht="14.25" thickBot="1" thickTop="1">
      <c r="A14" s="1" t="s">
        <v>16</v>
      </c>
      <c r="B14" s="14">
        <v>220</v>
      </c>
      <c r="C14" t="s">
        <v>17</v>
      </c>
    </row>
    <row r="15" spans="1:3" ht="13.5" thickTop="1">
      <c r="A15" s="8" t="s">
        <v>18</v>
      </c>
      <c r="B15" s="13">
        <f>(B10/(B13/100))/B14</f>
        <v>38.83090585152069</v>
      </c>
      <c r="C15" s="11" t="s">
        <v>19</v>
      </c>
    </row>
    <row r="16" spans="1:2" ht="13.5" thickBot="1">
      <c r="A16" s="4" t="s">
        <v>20</v>
      </c>
      <c r="B16" s="5"/>
    </row>
    <row r="17" spans="1:3" ht="14.25" thickBot="1" thickTop="1">
      <c r="A17" s="1" t="s">
        <v>15</v>
      </c>
      <c r="B17" s="14">
        <v>75</v>
      </c>
      <c r="C17" t="s">
        <v>12</v>
      </c>
    </row>
    <row r="18" spans="1:3" ht="14.25" thickBot="1" thickTop="1">
      <c r="A18" s="1" t="s">
        <v>21</v>
      </c>
      <c r="B18" s="14">
        <v>380</v>
      </c>
      <c r="C18" t="s">
        <v>17</v>
      </c>
    </row>
    <row r="19" spans="1:3" ht="13.5" thickTop="1">
      <c r="A19" s="8" t="s">
        <v>22</v>
      </c>
      <c r="B19" s="13">
        <f>((B10/(B17/100))*(3^0.5))/(3*B18)</f>
        <v>12.979440705725123</v>
      </c>
      <c r="C19" s="11" t="s">
        <v>19</v>
      </c>
    </row>
    <row r="20" ht="12.75">
      <c r="A20" s="9" t="s">
        <v>26</v>
      </c>
    </row>
    <row r="21" spans="1:3" ht="12.75">
      <c r="A21" s="1" t="s">
        <v>23</v>
      </c>
      <c r="B21" s="7">
        <v>1.4</v>
      </c>
      <c r="C21" t="s">
        <v>24</v>
      </c>
    </row>
    <row r="22" spans="1:3" ht="12.75">
      <c r="A22" s="1" t="s">
        <v>0</v>
      </c>
      <c r="B22" s="2">
        <v>796</v>
      </c>
      <c r="C22" t="s">
        <v>1</v>
      </c>
    </row>
    <row r="23" spans="1:3" ht="12.75">
      <c r="A23" s="1" t="s">
        <v>25</v>
      </c>
      <c r="B23" s="15">
        <v>745.699872</v>
      </c>
      <c r="C23" t="s">
        <v>2</v>
      </c>
    </row>
  </sheetData>
  <sheetProtection password="CB35" sheet="1" objects="1" scenarios="1"/>
  <hyperlinks>
    <hyperlink ref="B1" r:id="rId1" display="www.scubaengineer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Samui Easytek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Burton</dc:creator>
  <cp:keywords/>
  <dc:description/>
  <cp:lastModifiedBy>Steve Burton</cp:lastModifiedBy>
  <dcterms:created xsi:type="dcterms:W3CDTF">2009-05-06T20:43:26Z</dcterms:created>
  <dcterms:modified xsi:type="dcterms:W3CDTF">2009-05-06T21:09:06Z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